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8325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/>
  <c r="K24"/>
  <c r="G25"/>
  <c r="K25"/>
  <c r="K28" s="1"/>
  <c r="K53" s="1"/>
  <c r="K88" s="1"/>
  <c r="G26"/>
  <c r="K26"/>
  <c r="D28"/>
  <c r="E28"/>
  <c r="E53" s="1"/>
  <c r="E88" s="1"/>
  <c r="F28"/>
  <c r="G28"/>
  <c r="G53" s="1"/>
  <c r="H28"/>
  <c r="I28"/>
  <c r="I53" s="1"/>
  <c r="I88" s="1"/>
  <c r="J28"/>
  <c r="G29"/>
  <c r="K29"/>
  <c r="K33"/>
  <c r="G30"/>
  <c r="K30"/>
  <c r="G31"/>
  <c r="K31"/>
  <c r="D33"/>
  <c r="E33"/>
  <c r="F33"/>
  <c r="G33"/>
  <c r="H33"/>
  <c r="I33"/>
  <c r="J33"/>
  <c r="G34"/>
  <c r="K34"/>
  <c r="G35"/>
  <c r="K35"/>
  <c r="G36"/>
  <c r="K36"/>
  <c r="G44"/>
  <c r="K44"/>
  <c r="G45"/>
  <c r="K45"/>
  <c r="G47"/>
  <c r="K47"/>
  <c r="G48"/>
  <c r="K48"/>
  <c r="G50"/>
  <c r="K50"/>
  <c r="G51"/>
  <c r="K51"/>
  <c r="G52"/>
  <c r="K52"/>
  <c r="D53"/>
  <c r="F53"/>
  <c r="H53"/>
  <c r="J53"/>
  <c r="J88" s="1"/>
  <c r="D55"/>
  <c r="E55"/>
  <c r="F55"/>
  <c r="H55"/>
  <c r="I55"/>
  <c r="J55"/>
  <c r="J87" s="1"/>
  <c r="G56"/>
  <c r="G55" s="1"/>
  <c r="G87" s="1"/>
  <c r="K56"/>
  <c r="G58"/>
  <c r="K58"/>
  <c r="K55"/>
  <c r="K87" s="1"/>
  <c r="G59"/>
  <c r="K59"/>
  <c r="G61"/>
  <c r="K61"/>
  <c r="G63"/>
  <c r="K63"/>
  <c r="G64"/>
  <c r="K64"/>
  <c r="G65"/>
  <c r="K65"/>
  <c r="G66"/>
  <c r="K66"/>
  <c r="G68"/>
  <c r="K68"/>
  <c r="G69"/>
  <c r="K69"/>
  <c r="G71"/>
  <c r="K71"/>
  <c r="G72"/>
  <c r="K72"/>
  <c r="G80"/>
  <c r="K80"/>
  <c r="G81"/>
  <c r="K81"/>
  <c r="G83"/>
  <c r="K83"/>
  <c r="G84"/>
  <c r="K84"/>
  <c r="G86"/>
  <c r="K86"/>
  <c r="D87"/>
  <c r="E87"/>
  <c r="F87"/>
  <c r="H87"/>
  <c r="H88" s="1"/>
  <c r="I87"/>
  <c r="D88"/>
  <c r="F88"/>
  <c r="G96"/>
  <c r="K96"/>
  <c r="G97"/>
  <c r="K97"/>
  <c r="G99"/>
  <c r="K99"/>
  <c r="G100"/>
  <c r="K100"/>
  <c r="G102"/>
  <c r="K102"/>
  <c r="D103"/>
  <c r="E103"/>
  <c r="F103"/>
  <c r="F115" s="1"/>
  <c r="F118" s="1"/>
  <c r="H103"/>
  <c r="I103"/>
  <c r="J103"/>
  <c r="G104"/>
  <c r="G103" s="1"/>
  <c r="K104"/>
  <c r="K103" s="1"/>
  <c r="K115" s="1"/>
  <c r="K118" s="1"/>
  <c r="G106"/>
  <c r="K106"/>
  <c r="G107"/>
  <c r="K107"/>
  <c r="G108"/>
  <c r="K108"/>
  <c r="G109"/>
  <c r="K109"/>
  <c r="G110"/>
  <c r="K110"/>
  <c r="G112"/>
  <c r="K112"/>
  <c r="G113"/>
  <c r="K113"/>
  <c r="G114"/>
  <c r="K114"/>
  <c r="D115"/>
  <c r="E115"/>
  <c r="E118"/>
  <c r="H115"/>
  <c r="I115"/>
  <c r="I118"/>
  <c r="J115"/>
  <c r="G117"/>
  <c r="K117"/>
  <c r="D118"/>
  <c r="H118"/>
  <c r="J118"/>
  <c r="G115" l="1"/>
  <c r="G118" s="1"/>
  <c r="G88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<sst xmlns="http://schemas.openxmlformats.org/spreadsheetml/2006/main" count="446" uniqueCount="263">
  <si>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</si>
  <si>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</si>
  <si>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</si>
  <si>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</si>
  <si>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</si>
  <si>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</si>
  <si>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</si>
  <si>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</si>
  <si>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</si>
  <si>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</si>
  <si>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</si>
  <si>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</si>
  <si>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</si>
  <si>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</si>
  <si>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</si>
  <si>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</si>
  <si>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</si>
  <si>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</si>
  <si>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</si>
  <si>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</si>
  <si>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</si>
  <si>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</si>
  <si>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</si>
  <si>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</si>
  <si>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</si>
  <si>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</si>
  <si>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</si>
  <si>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</si>
  <si>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</si>
  <si>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</si>
  <si>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</si>
  <si>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</si>
  <si>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</si>
  <si>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</si>
  <si>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</si>
  <si>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</si>
  <si>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</si>
  <si>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</si>
  <si>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</si>
  <si>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</si>
  <si>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</si>
  <si>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</si>
  <si>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</si>
  <si>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</si>
  <si>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</si>
  <si>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</si>
  <si>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</si>
  <si>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</si>
  <si>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</si>
  <si>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</si>
  <si>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</si>
  <si>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</si>
  <si>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</si>
  <si>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</si>
  <si>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</si>
  <si>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</si>
  <si>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</si>
  <si>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</si>
  <si>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</si>
  <si>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</si>
  <si>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</si>
  <si>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</si>
  <si>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</si>
  <si>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</si>
  <si>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</si>
  <si>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</si>
  <si>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</si>
  <si>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</si>
  <si>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</si>
  <si>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</si>
  <si>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</si>
  <si>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</si>
  <si>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</si>
  <si>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</si>
  <si>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</si>
  <si>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</si>
  <si>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</si>
  <si>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</si>
  <si>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</si>
  <si>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</si>
  <si>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</si>
  <si>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</si>
  <si>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</si>
  <si>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</si>
  <si>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</si>
  <si>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</si>
  <si>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</si>
  <si>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</si>
  <si>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</si>
  <si>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</si>
  <si>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</si>
  <si>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</si>
  <si>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</si>
  <si>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</si>
  <si>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</si>
  <si>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</si>
  <si>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</si>
  <si>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</si>
  <si>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</si>
  <si>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</si>
  <si>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</si>
  <si>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</si>
  <si>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</si>
  <si>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</si>
  <si>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</si>
  <si>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</si>
  <si>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</si>
  <si>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</si>
  <si>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</si>
  <si>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</si>
  <si>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</si>
  <si>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</si>
  <si>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</si>
  <si>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</si>
  <si>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</si>
  <si>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</si>
  <si>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</si>
  <si>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</si>
  <si>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</si>
  <si>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</si>
  <si>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</si>
  <si>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</si>
  <si>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</si>
  <si>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</si>
  <si>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</si>
  <si>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</si>
  <si>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</si>
  <si>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</si>
  <si>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</si>
  <si>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</si>
  <si>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</si>
  <si>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</si>
  <si>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</si>
  <si>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</si>
  <si>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</si>
  <si>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</si>
  <si>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</si>
  <si>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</si>
  <si>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</si>
  <si>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</si>
  <si>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</si>
  <si>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</si>
  <si>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</si>
  <si>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</si>
  <si>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</si>
  <si>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</si>
  <si>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</si>
  <si>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</si>
  <si>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</si>
  <si>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</si>
  <si>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</si>
  <si>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</si>
  <si>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</si>
  <si>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</si>
  <si>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</si>
  <si>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</si>
  <si>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</si>
  <si>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</si>
  <si>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</si>
  <si>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</si>
  <si>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</si>
  <si>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</si>
  <si>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</si>
  <si>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</si>
  <si>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</si>
  <si>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</si>
  <si>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</si>
  <si>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</si>
  <si>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</si>
  <si>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</si>
  <si>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</si>
  <si>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</si>
  <si>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</si>
  <si>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</si>
  <si>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</si>
  <si>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</si>
  <si>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</si>
  <si>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</si>
  <si>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</si>
  <si>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</si>
  <si>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</si>
  <si>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</si>
  <si>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</si>
  <si>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</si>
  <si>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</si>
  <si>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</si>
  <si>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</si>
  <si>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</si>
  <si>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</si>
  <si>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</si>
  <si>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</si>
  <si>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</si>
  <si>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</si>
  <si>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</si>
  <si>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</si>
  <si>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</si>
  <si>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</si>
  <si>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</si>
  <si>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</si>
  <si>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</si>
  <si>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</si>
  <si>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</si>
  <si>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</si>
  <si>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</si>
  <si>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</si>
  <si>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</si>
  <si>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</si>
  <si>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</si>
  <si>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</si>
  <si>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</si>
  <si>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</si>
  <si>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</si>
  <si>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</si>
  <si>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</si>
  <si>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</si>
  <si>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</si>
  <si>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</si>
  <si>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</si>
  <si>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</si>
  <si>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</si>
  <si>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</si>
  <si>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</si>
  <si>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</si>
  <si>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</si>
  <si>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</si>
  <si>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</si>
  <si>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</si>
  <si>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</si>
  <si>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</si>
  <si>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</si>
  <si>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</si>
  <si>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</si>
  <si>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</si>
  <si>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</si>
  <si>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</si>
  <si>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</si>
  <si>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</si>
  <si>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</si>
  <si>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</si>
  <si>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</si>
  <si>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</si>
  <si>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</si>
  <si>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</si>
  <si>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</si>
  <si>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</si>
  <si>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</si>
  <si>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ГБУСОН РО "Романовский СДИПИ"</t>
  </si>
  <si>
    <t>01 января 2022 г.</t>
  </si>
  <si>
    <t>6107004030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</si>
  <si>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</si>
  <si>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</si>
  <si>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</si>
  <si>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</si>
  <si>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</si>
  <si>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</si>
  <si>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</si>
  <si>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</si>
  <si>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</si>
  <si>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</si>
  <si>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Материальные запасы (010500000), всего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</si>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</sst>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146"/>
  <sheetViews>
    <sheetView tabSelected="1" workbookViewId="0"/>
  </sheetViews>
  <sheetFormatPr defaultRowHeight="12.75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/>
    <row r="2" spans="2:13" ht="11.25" customHeight="1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250</v>
      </c>
      <c r="M3" s="5" t="s">
        <v>95</v>
      </c>
    </row>
    <row r="4" spans="2:13" ht="10.5" customHeight="1" thickBot="1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253</v>
      </c>
      <c r="M4" s="5" t="s">
        <v>96</v>
      </c>
    </row>
    <row r="5" spans="2:13" ht="12.75" customHeight="1">
      <c r="B5" s="7"/>
      <c r="D5" s="8" t="s">
        <v>48</v>
      </c>
      <c r="E5" s="132" t="s">
        <v>247</v>
      </c>
      <c r="F5" s="132"/>
      <c r="G5" s="9"/>
      <c r="H5" s="9"/>
      <c r="I5" s="9"/>
      <c r="J5" s="8" t="s">
        <v>244</v>
      </c>
      <c r="K5" s="10" t="s">
        <v>3</v>
      </c>
      <c r="L5" s="3" t="s">
        <v>251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>
      <c r="B8" s="189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252</v>
      </c>
      <c r="M8" s="5" t="s">
        <v>99</v>
      </c>
    </row>
    <row r="9" spans="2:13">
      <c r="B9" s="189"/>
      <c r="C9" s="199" t="s">
        <v>246</v>
      </c>
      <c r="D9" s="199"/>
      <c r="E9" s="199"/>
      <c r="F9" s="199"/>
      <c r="G9" s="199"/>
      <c r="H9" s="199"/>
      <c r="I9" s="199"/>
      <c r="J9" s="8" t="s">
        <v>86</v>
      </c>
      <c r="K9" s="15" t="s">
        <v>248</v>
      </c>
      <c r="L9" s="3"/>
    </row>
    <row r="10" spans="2:13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>
      <c r="B11" s="14" t="s">
        <v>51</v>
      </c>
      <c r="C11" s="188"/>
      <c r="D11" s="188"/>
      <c r="E11" s="188"/>
      <c r="F11" s="188"/>
      <c r="G11" s="188"/>
      <c r="H11" s="188"/>
      <c r="I11" s="188"/>
      <c r="J11" s="8" t="s">
        <v>239</v>
      </c>
      <c r="K11" s="16"/>
      <c r="L11" s="3"/>
      <c r="M11" s="5" t="s">
        <v>101</v>
      </c>
    </row>
    <row r="12" spans="2:13" ht="12.75" customHeight="1">
      <c r="B12" s="190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249</v>
      </c>
      <c r="M12" s="5" t="s">
        <v>102</v>
      </c>
    </row>
    <row r="13" spans="2:13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>
      <c r="B14" s="17" t="s">
        <v>113</v>
      </c>
      <c r="C14" s="191"/>
      <c r="D14" s="191"/>
      <c r="E14" s="191"/>
      <c r="F14" s="191"/>
      <c r="G14" s="191"/>
      <c r="H14" s="191"/>
      <c r="I14" s="191"/>
      <c r="J14" s="8" t="s">
        <v>241</v>
      </c>
      <c r="K14" s="18"/>
      <c r="L14" s="3"/>
    </row>
    <row r="15" spans="2:13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/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>
      <c r="B24" s="66" t="s">
        <v>254</v>
      </c>
      <c r="C24" s="67" t="s">
        <v>19</v>
      </c>
      <c r="D24" s="130"/>
      <c r="E24" s="29">
        <v>21521578.75</v>
      </c>
      <c r="F24" s="29">
        <v>690865</v>
      </c>
      <c r="G24" s="44">
        <f>D24+E24+F24</f>
        <v>22212443.75</v>
      </c>
      <c r="H24" s="130"/>
      <c r="I24" s="29">
        <v>21505708.219999999</v>
      </c>
      <c r="J24" s="29">
        <v>813160</v>
      </c>
      <c r="K24" s="45">
        <f>H24+I24+J24</f>
        <v>22318868.219999999</v>
      </c>
      <c r="L24" s="1" t="s">
        <v>65</v>
      </c>
      <c r="M24" s="1" t="s">
        <v>19</v>
      </c>
    </row>
    <row r="25" spans="2:13">
      <c r="B25" s="68" t="s">
        <v>115</v>
      </c>
      <c r="C25" s="67" t="s">
        <v>20</v>
      </c>
      <c r="D25" s="29"/>
      <c r="E25" s="29">
        <v>16923559.280000001</v>
      </c>
      <c r="F25" s="29">
        <v>670065</v>
      </c>
      <c r="G25" s="44">
        <f>D25+E25+F25</f>
        <v>17593624.280000001</v>
      </c>
      <c r="H25" s="29"/>
      <c r="I25" s="29">
        <v>17517226.59</v>
      </c>
      <c r="J25" s="29">
        <v>689265</v>
      </c>
      <c r="K25" s="45">
        <f>H25+I25+J25</f>
        <v>18206491.59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35" t="s">
        <v>21</v>
      </c>
      <c r="D26" s="137"/>
      <c r="E26" s="137">
        <v>16923559.280000001</v>
      </c>
      <c r="F26" s="137">
        <v>670065</v>
      </c>
      <c r="G26" s="139">
        <f>D26+E26+F26</f>
        <v>17593624.280000001</v>
      </c>
      <c r="H26" s="137"/>
      <c r="I26" s="137">
        <v>17517226.59</v>
      </c>
      <c r="J26" s="137">
        <v>689265</v>
      </c>
      <c r="K26" s="143">
        <f>H26+I26+J26</f>
        <v>18206491.59</v>
      </c>
      <c r="L26" s="133" t="s">
        <v>67</v>
      </c>
      <c r="M26" s="134" t="s">
        <v>21</v>
      </c>
    </row>
    <row r="27" spans="2:13">
      <c r="B27" s="70" t="s">
        <v>214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>
      <c r="B28" s="72" t="s">
        <v>255</v>
      </c>
      <c r="C28" s="67" t="s">
        <v>22</v>
      </c>
      <c r="D28" s="73">
        <f t="shared" ref="D28:K28" si="0">D24-D25</f>
        <v>0</v>
      </c>
      <c r="E28" s="73">
        <f t="shared" si="0"/>
        <v>4598019.47</v>
      </c>
      <c r="F28" s="73">
        <f t="shared" si="0"/>
        <v>20800</v>
      </c>
      <c r="G28" s="73">
        <f t="shared" si="0"/>
        <v>4618819.47</v>
      </c>
      <c r="H28" s="73">
        <f t="shared" si="0"/>
        <v>0</v>
      </c>
      <c r="I28" s="73">
        <f t="shared" si="0"/>
        <v>3988481.63</v>
      </c>
      <c r="J28" s="73">
        <f t="shared" si="0"/>
        <v>123895</v>
      </c>
      <c r="K28" s="74">
        <f t="shared" si="0"/>
        <v>4112376.63</v>
      </c>
      <c r="L28" s="1" t="s">
        <v>68</v>
      </c>
      <c r="M28" s="1" t="s">
        <v>22</v>
      </c>
    </row>
    <row r="29" spans="2:13">
      <c r="B29" s="68" t="s">
        <v>256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>
      <c r="B32" s="70" t="s">
        <v>215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>
      <c r="B33" s="68" t="s">
        <v>257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>
      <c r="B34" s="68" t="s">
        <v>258</v>
      </c>
      <c r="C34" s="67" t="s">
        <v>28</v>
      </c>
      <c r="D34" s="130"/>
      <c r="E34" s="30">
        <v>937638.8</v>
      </c>
      <c r="F34" s="30"/>
      <c r="G34" s="76">
        <f>D34+E34+F34</f>
        <v>937638.8</v>
      </c>
      <c r="H34" s="130"/>
      <c r="I34" s="30">
        <v>937638.8</v>
      </c>
      <c r="J34" s="30"/>
      <c r="K34" s="77">
        <f>H34+I34+J34</f>
        <v>937638.8</v>
      </c>
      <c r="L34" s="1" t="s">
        <v>73</v>
      </c>
      <c r="M34" s="1" t="s">
        <v>28</v>
      </c>
    </row>
    <row r="35" spans="2:13">
      <c r="B35" s="68" t="s">
        <v>259</v>
      </c>
      <c r="C35" s="67" t="s">
        <v>29</v>
      </c>
      <c r="D35" s="29"/>
      <c r="E35" s="30">
        <v>739611.03</v>
      </c>
      <c r="F35" s="30">
        <v>3804766.85</v>
      </c>
      <c r="G35" s="76">
        <f>D35+E35+F35</f>
        <v>4544377.88</v>
      </c>
      <c r="H35" s="29"/>
      <c r="I35" s="30">
        <v>1383767.79</v>
      </c>
      <c r="J35" s="30">
        <v>3627416.92</v>
      </c>
      <c r="K35" s="77">
        <f>H35+I35+J35</f>
        <v>5011184.71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>
      <c r="B37" s="70" t="s">
        <v>216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128</v>
      </c>
      <c r="C44" s="83" t="s">
        <v>32</v>
      </c>
      <c r="D44" s="46"/>
      <c r="E44" s="46">
        <v>5301</v>
      </c>
      <c r="F44" s="46"/>
      <c r="G44" s="84">
        <f>D44+E44+F44</f>
        <v>5301</v>
      </c>
      <c r="H44" s="46"/>
      <c r="I44" s="46">
        <v>5301</v>
      </c>
      <c r="J44" s="46"/>
      <c r="K44" s="85">
        <f>H44+I44+J44</f>
        <v>5301</v>
      </c>
      <c r="L44" s="1" t="s">
        <v>76</v>
      </c>
      <c r="M44" s="1" t="s">
        <v>32</v>
      </c>
    </row>
    <row r="45" spans="2:13">
      <c r="B45" s="69" t="s">
        <v>23</v>
      </c>
      <c r="C45" s="135" t="s">
        <v>33</v>
      </c>
      <c r="D45" s="137"/>
      <c r="E45" s="137">
        <v>5301</v>
      </c>
      <c r="F45" s="137"/>
      <c r="G45" s="139">
        <f>D45+E45+F45</f>
        <v>5301</v>
      </c>
      <c r="H45" s="137"/>
      <c r="I45" s="137">
        <v>5301</v>
      </c>
      <c r="J45" s="137"/>
      <c r="K45" s="143">
        <f>H45+I45+J45</f>
        <v>5301</v>
      </c>
      <c r="L45" s="133" t="s">
        <v>77</v>
      </c>
      <c r="M45" s="134" t="s">
        <v>33</v>
      </c>
    </row>
    <row r="46" spans="2:13">
      <c r="B46" s="70" t="s">
        <v>217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>
      <c r="B48" s="69" t="s">
        <v>23</v>
      </c>
      <c r="C48" s="135" t="s">
        <v>121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122</v>
      </c>
      <c r="M48" s="134" t="s">
        <v>121</v>
      </c>
    </row>
    <row r="49" spans="2:13">
      <c r="B49" s="70" t="s">
        <v>216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8" t="s">
        <v>126</v>
      </c>
      <c r="D52" s="31"/>
      <c r="E52" s="31">
        <v>57944.18</v>
      </c>
      <c r="F52" s="31">
        <v>29241.67</v>
      </c>
      <c r="G52" s="87">
        <f>D52+E52+F52</f>
        <v>87185.85</v>
      </c>
      <c r="H52" s="31"/>
      <c r="I52" s="31">
        <v>46715.59</v>
      </c>
      <c r="J52" s="31"/>
      <c r="K52" s="77">
        <f>H52+I52+J52</f>
        <v>46715.59</v>
      </c>
      <c r="L52" s="1" t="s">
        <v>127</v>
      </c>
      <c r="M52" s="1" t="s">
        <v>126</v>
      </c>
    </row>
    <row r="53" spans="2:13" ht="22.5" thickBot="1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6338514.4800000004</v>
      </c>
      <c r="F53" s="91">
        <f t="shared" si="2"/>
        <v>3854808.52</v>
      </c>
      <c r="G53" s="91">
        <f t="shared" si="2"/>
        <v>10193323</v>
      </c>
      <c r="H53" s="91">
        <f t="shared" si="2"/>
        <v>0</v>
      </c>
      <c r="I53" s="91">
        <f t="shared" si="2"/>
        <v>6361904.8099999996</v>
      </c>
      <c r="J53" s="91">
        <f t="shared" si="2"/>
        <v>3751311.92</v>
      </c>
      <c r="K53" s="92">
        <f t="shared" si="2"/>
        <v>10113216.73</v>
      </c>
      <c r="L53" s="1" t="s">
        <v>130</v>
      </c>
      <c r="M53" s="1" t="s">
        <v>129</v>
      </c>
    </row>
    <row r="54" spans="2:13" ht="20.100000000000001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948458.01</v>
      </c>
      <c r="F55" s="73">
        <f t="shared" si="3"/>
        <v>500078.18</v>
      </c>
      <c r="G55" s="73">
        <f t="shared" si="3"/>
        <v>1448536.19</v>
      </c>
      <c r="H55" s="73">
        <f t="shared" si="3"/>
        <v>0</v>
      </c>
      <c r="I55" s="73">
        <f t="shared" si="3"/>
        <v>144274.75</v>
      </c>
      <c r="J55" s="73">
        <f t="shared" si="3"/>
        <v>770819.81</v>
      </c>
      <c r="K55" s="126">
        <f t="shared" si="3"/>
        <v>915094.56</v>
      </c>
      <c r="L55" s="1" t="s">
        <v>132</v>
      </c>
      <c r="M55" s="1" t="s">
        <v>131</v>
      </c>
    </row>
    <row r="56" spans="2:13">
      <c r="B56" s="69" t="s">
        <v>219</v>
      </c>
      <c r="C56" s="135" t="s">
        <v>134</v>
      </c>
      <c r="D56" s="137"/>
      <c r="E56" s="137">
        <v>948458.01</v>
      </c>
      <c r="F56" s="137">
        <v>500078.18</v>
      </c>
      <c r="G56" s="139">
        <f>D56+E56+F56</f>
        <v>1448536.19</v>
      </c>
      <c r="H56" s="137"/>
      <c r="I56" s="137">
        <v>144274.75</v>
      </c>
      <c r="J56" s="137">
        <v>770819.81</v>
      </c>
      <c r="K56" s="143">
        <f>H56+I56+J56</f>
        <v>915094.56</v>
      </c>
      <c r="L56" s="133" t="s">
        <v>135</v>
      </c>
      <c r="M56" s="134" t="s">
        <v>134</v>
      </c>
    </row>
    <row r="57" spans="2:13" ht="22.5">
      <c r="B57" s="70" t="s">
        <v>218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>
      <c r="B59" s="98" t="s">
        <v>23</v>
      </c>
      <c r="C59" s="135" t="s">
        <v>139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140</v>
      </c>
      <c r="M59" s="134" t="s">
        <v>139</v>
      </c>
    </row>
    <row r="60" spans="2:13">
      <c r="B60" s="99" t="s">
        <v>220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>
      <c r="B61" s="100" t="s">
        <v>23</v>
      </c>
      <c r="C61" s="135" t="s">
        <v>141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142</v>
      </c>
      <c r="M61" s="134" t="s">
        <v>141</v>
      </c>
    </row>
    <row r="62" spans="2:13">
      <c r="B62" s="101" t="s">
        <v>217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35" t="s">
        <v>152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153</v>
      </c>
      <c r="M66" s="134" t="s">
        <v>152</v>
      </c>
    </row>
    <row r="67" spans="2:13">
      <c r="B67" s="70" t="s">
        <v>217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>
      <c r="B68" s="68" t="s">
        <v>154</v>
      </c>
      <c r="C68" s="67" t="s">
        <v>155</v>
      </c>
      <c r="D68" s="29"/>
      <c r="E68" s="30"/>
      <c r="F68" s="30"/>
      <c r="G68" s="76">
        <f>D68+E68+F68</f>
        <v>0</v>
      </c>
      <c r="H68" s="29">
        <v>2964400</v>
      </c>
      <c r="I68" s="30"/>
      <c r="J68" s="32"/>
      <c r="K68" s="71">
        <f>H68+I68+J68</f>
        <v>2964400</v>
      </c>
      <c r="L68" s="1" t="s">
        <v>160</v>
      </c>
      <c r="M68" s="1" t="s">
        <v>155</v>
      </c>
    </row>
    <row r="69" spans="2:13">
      <c r="B69" s="69" t="s">
        <v>23</v>
      </c>
      <c r="C69" s="135" t="s">
        <v>156</v>
      </c>
      <c r="D69" s="137"/>
      <c r="E69" s="137"/>
      <c r="F69" s="137"/>
      <c r="G69" s="139">
        <f>D69+E69+F69</f>
        <v>0</v>
      </c>
      <c r="H69" s="137"/>
      <c r="I69" s="137"/>
      <c r="J69" s="137"/>
      <c r="K69" s="143">
        <f>H69+I69+J69</f>
        <v>0</v>
      </c>
      <c r="L69" s="133" t="s">
        <v>161</v>
      </c>
      <c r="M69" s="134" t="s">
        <v>156</v>
      </c>
    </row>
    <row r="70" spans="2:13">
      <c r="B70" s="70" t="s">
        <v>221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>
      <c r="B71" s="68" t="s">
        <v>157</v>
      </c>
      <c r="C71" s="67" t="s">
        <v>37</v>
      </c>
      <c r="D71" s="29"/>
      <c r="E71" s="29">
        <v>4414.3999999999996</v>
      </c>
      <c r="F71" s="29"/>
      <c r="G71" s="44">
        <f>D71+E71+F71</f>
        <v>4414.3999999999996</v>
      </c>
      <c r="H71" s="29"/>
      <c r="I71" s="29">
        <v>4380.6000000000004</v>
      </c>
      <c r="J71" s="29"/>
      <c r="K71" s="77">
        <f>H71+I71+J71</f>
        <v>4380.6000000000004</v>
      </c>
      <c r="L71" s="1" t="s">
        <v>79</v>
      </c>
      <c r="M71" s="1" t="s">
        <v>37</v>
      </c>
    </row>
    <row r="72" spans="2:13" s="33" customFormat="1">
      <c r="B72" s="69" t="s">
        <v>23</v>
      </c>
      <c r="C72" s="135" t="s">
        <v>158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162</v>
      </c>
      <c r="M72" s="134" t="s">
        <v>158</v>
      </c>
    </row>
    <row r="73" spans="2:13" s="33" customFormat="1" ht="13.5" thickBot="1">
      <c r="B73" s="70" t="s">
        <v>221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35" t="s">
        <v>166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167</v>
      </c>
      <c r="M81" s="134" t="s">
        <v>166</v>
      </c>
    </row>
    <row r="82" spans="2:13" s="33" customFormat="1">
      <c r="B82" s="70" t="s">
        <v>217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>
      <c r="B84" s="69" t="s">
        <v>23</v>
      </c>
      <c r="C84" s="135" t="s">
        <v>171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172</v>
      </c>
      <c r="M84" s="134" t="s">
        <v>171</v>
      </c>
    </row>
    <row r="85" spans="2:13" s="33" customFormat="1">
      <c r="B85" s="70" t="s">
        <v>85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>
      <c r="B87" s="107" t="s">
        <v>262</v>
      </c>
      <c r="C87" s="78" t="s">
        <v>173</v>
      </c>
      <c r="D87" s="108">
        <f t="shared" ref="D87:K87" si="4">D55+D65+D68+D71+D80+D83+D86</f>
        <v>0</v>
      </c>
      <c r="E87" s="108">
        <f t="shared" si="4"/>
        <v>952872.41</v>
      </c>
      <c r="F87" s="108">
        <f t="shared" si="4"/>
        <v>500078.18</v>
      </c>
      <c r="G87" s="108">
        <f t="shared" si="4"/>
        <v>1452950.59</v>
      </c>
      <c r="H87" s="108">
        <f t="shared" si="4"/>
        <v>2964400</v>
      </c>
      <c r="I87" s="108">
        <f t="shared" si="4"/>
        <v>148655.35</v>
      </c>
      <c r="J87" s="108">
        <f t="shared" si="4"/>
        <v>770819.81</v>
      </c>
      <c r="K87" s="109">
        <f t="shared" si="4"/>
        <v>3883875.16</v>
      </c>
      <c r="L87" s="1" t="s">
        <v>174</v>
      </c>
      <c r="M87" s="1" t="s">
        <v>173</v>
      </c>
    </row>
    <row r="88" spans="2:13" s="33" customFormat="1" ht="13.5" thickBot="1">
      <c r="B88" s="110" t="s">
        <v>175</v>
      </c>
      <c r="C88" s="90" t="s">
        <v>176</v>
      </c>
      <c r="D88" s="129">
        <f t="shared" ref="D88:K88" si="5">D53+D87</f>
        <v>0</v>
      </c>
      <c r="E88" s="129">
        <f t="shared" si="5"/>
        <v>7291386.8899999997</v>
      </c>
      <c r="F88" s="129">
        <f t="shared" si="5"/>
        <v>4354886.7</v>
      </c>
      <c r="G88" s="129">
        <f t="shared" si="5"/>
        <v>11646273.59</v>
      </c>
      <c r="H88" s="129">
        <f t="shared" si="5"/>
        <v>2964400</v>
      </c>
      <c r="I88" s="129">
        <f t="shared" si="5"/>
        <v>6510560.1600000001</v>
      </c>
      <c r="J88" s="129">
        <f t="shared" si="5"/>
        <v>4522131.7300000004</v>
      </c>
      <c r="K88" s="128">
        <f t="shared" si="5"/>
        <v>13997091.890000001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>
      <c r="B97" s="69" t="s">
        <v>23</v>
      </c>
      <c r="C97" s="135" t="s">
        <v>179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180</v>
      </c>
      <c r="M97" s="134" t="s">
        <v>179</v>
      </c>
    </row>
    <row r="98" spans="2:13" s="33" customFormat="1">
      <c r="B98" s="70" t="s">
        <v>217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>
      <c r="B99" s="68" t="s">
        <v>181</v>
      </c>
      <c r="C99" s="67" t="s">
        <v>39</v>
      </c>
      <c r="D99" s="29"/>
      <c r="E99" s="30">
        <v>19217.07</v>
      </c>
      <c r="F99" s="30">
        <v>87329.17</v>
      </c>
      <c r="G99" s="76">
        <f>D99+E99+F99</f>
        <v>106546.24000000001</v>
      </c>
      <c r="H99" s="30"/>
      <c r="I99" s="30">
        <v>21594.25</v>
      </c>
      <c r="J99" s="30">
        <v>71582.89</v>
      </c>
      <c r="K99" s="45">
        <f>H99+I99+J99</f>
        <v>93177.14</v>
      </c>
      <c r="L99" s="1" t="s">
        <v>81</v>
      </c>
      <c r="M99" s="1" t="s">
        <v>39</v>
      </c>
    </row>
    <row r="100" spans="2:13" s="33" customFormat="1">
      <c r="B100" s="69" t="s">
        <v>23</v>
      </c>
      <c r="C100" s="135" t="s">
        <v>182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183</v>
      </c>
      <c r="M100" s="134" t="s">
        <v>182</v>
      </c>
    </row>
    <row r="101" spans="2:13" s="33" customFormat="1">
      <c r="B101" s="70" t="s">
        <v>221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>
      <c r="B102" s="68" t="s">
        <v>44</v>
      </c>
      <c r="C102" s="67" t="s">
        <v>184</v>
      </c>
      <c r="D102" s="29"/>
      <c r="E102" s="30"/>
      <c r="F102" s="30"/>
      <c r="G102" s="76">
        <f>D102+E102+F102</f>
        <v>0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684839.85</v>
      </c>
      <c r="G103" s="73">
        <f>G104+G106+G107+G108</f>
        <v>684839.85</v>
      </c>
      <c r="H103" s="73">
        <f>H106+H107+H108</f>
        <v>0</v>
      </c>
      <c r="I103" s="73">
        <f>I106+I107+I108</f>
        <v>0</v>
      </c>
      <c r="J103" s="73">
        <f>J104+J106+J107+J108</f>
        <v>709912.68</v>
      </c>
      <c r="K103" s="74">
        <f>K104+K106+K107+K108</f>
        <v>709912.68</v>
      </c>
      <c r="L103" s="1" t="s">
        <v>188</v>
      </c>
      <c r="M103" s="1" t="s">
        <v>187</v>
      </c>
    </row>
    <row r="104" spans="2:13" s="33" customFormat="1">
      <c r="B104" s="69" t="s">
        <v>219</v>
      </c>
      <c r="C104" s="135" t="s">
        <v>189</v>
      </c>
      <c r="D104" s="141" t="s">
        <v>245</v>
      </c>
      <c r="E104" s="141" t="s">
        <v>245</v>
      </c>
      <c r="F104" s="137">
        <v>684839.85</v>
      </c>
      <c r="G104" s="139">
        <f>F104</f>
        <v>684839.85</v>
      </c>
      <c r="H104" s="141" t="s">
        <v>245</v>
      </c>
      <c r="I104" s="141" t="s">
        <v>245</v>
      </c>
      <c r="J104" s="137">
        <v>709912.68</v>
      </c>
      <c r="K104" s="143">
        <f>J104</f>
        <v>709912.68</v>
      </c>
      <c r="L104" s="133" t="s">
        <v>190</v>
      </c>
      <c r="M104" s="134" t="s">
        <v>189</v>
      </c>
    </row>
    <row r="105" spans="2:13" s="33" customFormat="1" ht="22.5">
      <c r="B105" s="70" t="s">
        <v>223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>
      <c r="B109" s="68" t="s">
        <v>198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>
      <c r="B111" s="70" t="s">
        <v>221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>
      <c r="B112" s="68" t="s">
        <v>199</v>
      </c>
      <c r="C112" s="67" t="s">
        <v>200</v>
      </c>
      <c r="D112" s="130"/>
      <c r="E112" s="32">
        <v>17054156.600000001</v>
      </c>
      <c r="F112" s="32"/>
      <c r="G112" s="76">
        <f>D112+E112+F112</f>
        <v>17054156.600000001</v>
      </c>
      <c r="H112" s="131"/>
      <c r="I112" s="32">
        <v>16135972</v>
      </c>
      <c r="J112" s="32">
        <v>0</v>
      </c>
      <c r="K112" s="71">
        <f>H112+I112+J112</f>
        <v>16135972</v>
      </c>
      <c r="L112" s="1" t="s">
        <v>201</v>
      </c>
      <c r="M112" s="1" t="s">
        <v>200</v>
      </c>
    </row>
    <row r="113" spans="2:13" s="33" customFormat="1">
      <c r="B113" s="68" t="s">
        <v>202</v>
      </c>
      <c r="C113" s="67" t="s">
        <v>45</v>
      </c>
      <c r="D113" s="29"/>
      <c r="E113" s="29"/>
      <c r="F113" s="29"/>
      <c r="G113" s="76">
        <f>D113+E113+F113</f>
        <v>0</v>
      </c>
      <c r="H113" s="29">
        <v>2964400</v>
      </c>
      <c r="I113" s="29"/>
      <c r="J113" s="29"/>
      <c r="K113" s="71">
        <f>H113+I113+J113</f>
        <v>2964400</v>
      </c>
      <c r="L113" s="1" t="s">
        <v>84</v>
      </c>
      <c r="M113" s="1" t="s">
        <v>45</v>
      </c>
    </row>
    <row r="114" spans="2:13" s="33" customFormat="1">
      <c r="B114" s="68" t="s">
        <v>203</v>
      </c>
      <c r="C114" s="86" t="s">
        <v>204</v>
      </c>
      <c r="D114" s="29"/>
      <c r="E114" s="29"/>
      <c r="F114" s="29"/>
      <c r="G114" s="76">
        <f>D114+E114+F114</f>
        <v>0</v>
      </c>
      <c r="H114" s="29"/>
      <c r="I114" s="29"/>
      <c r="J114" s="29"/>
      <c r="K114" s="71">
        <f>H114+I114+J114</f>
        <v>0</v>
      </c>
      <c r="L114" s="1" t="s">
        <v>207</v>
      </c>
      <c r="M114" s="1" t="s">
        <v>204</v>
      </c>
    </row>
    <row r="115" spans="2:13" s="33" customFormat="1" ht="22.5" thickBot="1">
      <c r="B115" s="117" t="s">
        <v>260</v>
      </c>
      <c r="C115" s="78" t="s">
        <v>206</v>
      </c>
      <c r="D115" s="118">
        <f t="shared" ref="D115:K115" si="6">D96+D99+D102+D103+D109+D112+D113+D114</f>
        <v>0</v>
      </c>
      <c r="E115" s="118">
        <f t="shared" si="6"/>
        <v>17073373.670000002</v>
      </c>
      <c r="F115" s="118">
        <f t="shared" si="6"/>
        <v>772169.02</v>
      </c>
      <c r="G115" s="118">
        <f t="shared" si="6"/>
        <v>17845542.690000001</v>
      </c>
      <c r="H115" s="118">
        <f t="shared" si="6"/>
        <v>2964400</v>
      </c>
      <c r="I115" s="118">
        <f t="shared" si="6"/>
        <v>16157566.25</v>
      </c>
      <c r="J115" s="118">
        <f t="shared" si="6"/>
        <v>781495.57</v>
      </c>
      <c r="K115" s="119">
        <f t="shared" si="6"/>
        <v>19903461.82</v>
      </c>
      <c r="L115" s="1" t="s">
        <v>208</v>
      </c>
      <c r="M115" s="1" t="s">
        <v>206</v>
      </c>
    </row>
    <row r="116" spans="2:13" s="33" customFormat="1" ht="20.100000000000001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205</v>
      </c>
      <c r="C117" s="67" t="s">
        <v>89</v>
      </c>
      <c r="D117" s="29"/>
      <c r="E117" s="29">
        <v>-9781986.7799999993</v>
      </c>
      <c r="F117" s="29">
        <v>3582717.68</v>
      </c>
      <c r="G117" s="44">
        <f>D117+E117+F117</f>
        <v>-6199269.0999999996</v>
      </c>
      <c r="H117" s="29"/>
      <c r="I117" s="29">
        <v>-9647006.0899999999</v>
      </c>
      <c r="J117" s="29">
        <v>3740636.16</v>
      </c>
      <c r="K117" s="45">
        <f>H117+I117+J117</f>
        <v>-5906369.9299999997</v>
      </c>
      <c r="L117" s="1" t="s">
        <v>90</v>
      </c>
      <c r="M117" s="1" t="s">
        <v>89</v>
      </c>
    </row>
    <row r="118" spans="2:13" ht="13.5" thickBot="1">
      <c r="B118" s="110" t="s">
        <v>211</v>
      </c>
      <c r="C118" s="90" t="s">
        <v>210</v>
      </c>
      <c r="D118" s="127">
        <f t="shared" ref="D118:K118" si="7">D115+D117</f>
        <v>0</v>
      </c>
      <c r="E118" s="127">
        <f t="shared" si="7"/>
        <v>7291386.8899999997</v>
      </c>
      <c r="F118" s="127">
        <f t="shared" si="7"/>
        <v>4354886.7</v>
      </c>
      <c r="G118" s="127">
        <f t="shared" si="7"/>
        <v>11646273.59</v>
      </c>
      <c r="H118" s="127">
        <f t="shared" si="7"/>
        <v>2964400</v>
      </c>
      <c r="I118" s="127">
        <f t="shared" si="7"/>
        <v>6510560.1600000001</v>
      </c>
      <c r="J118" s="127">
        <f t="shared" si="7"/>
        <v>4522131.7300000004</v>
      </c>
      <c r="K118" s="128">
        <f t="shared" si="7"/>
        <v>13997091.890000001</v>
      </c>
      <c r="L118" s="1" t="s">
        <v>209</v>
      </c>
      <c r="M118" s="1" t="s">
        <v>210</v>
      </c>
    </row>
    <row r="119" spans="2:13" s="9" customFormat="1" ht="24" customHeight="1">
      <c r="B119" s="148" t="s">
        <v>212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49" t="s">
        <v>213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>
      <c r="B121" s="14"/>
      <c r="C121" s="23"/>
      <c r="M121" s="5"/>
    </row>
    <row r="122" spans="2:13" s="9" customFormat="1" ht="12.75" hidden="1" customHeight="1">
      <c r="B122" s="34" t="s">
        <v>53</v>
      </c>
      <c r="C122" s="198"/>
      <c r="D122" s="198"/>
      <c r="E122" s="198"/>
      <c r="G122" s="35" t="s">
        <v>56</v>
      </c>
      <c r="H122" s="168"/>
      <c r="I122" s="168"/>
      <c r="J122" s="132"/>
      <c r="K122" s="132"/>
      <c r="M122" s="5"/>
    </row>
    <row r="123" spans="2:13" s="9" customFormat="1" ht="12.75" hidden="1" customHeight="1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hidden="1" customHeight="1">
      <c r="B124" s="14"/>
      <c r="C124" s="23"/>
      <c r="M124" s="5"/>
    </row>
    <row r="125" spans="2:13" ht="12.75" hidden="1" customHeight="1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3" ht="12.75" hidden="1" customHeight="1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3" ht="12.75" hidden="1" customHeight="1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3" ht="12.75" hidden="1" customHeight="1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hidden="1" customHeight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hidden="1" customHeight="1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hidden="1" customHeight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/>
    <row r="134" spans="2:11" ht="48" hidden="1" customHeight="1" thickTop="1" thickBot="1">
      <c r="F134" s="161"/>
      <c r="G134" s="162"/>
      <c r="H134" s="163" t="s">
        <v>238</v>
      </c>
      <c r="I134" s="163"/>
      <c r="J134" s="164"/>
    </row>
    <row r="135" spans="2:11" ht="3.75" hidden="1" customHeight="1" thickTop="1" thickBot="1">
      <c r="B135" s="2" t="s">
        <v>237</v>
      </c>
      <c r="F135" s="158"/>
      <c r="G135" s="158"/>
      <c r="H135" s="158"/>
      <c r="I135" s="158"/>
      <c r="J135" s="158"/>
    </row>
    <row r="136" spans="2:11" ht="13.5" hidden="1" thickTop="1">
      <c r="F136" s="159" t="s">
        <v>227</v>
      </c>
      <c r="G136" s="160"/>
      <c r="H136" s="152"/>
      <c r="I136" s="152"/>
      <c r="J136" s="153"/>
    </row>
    <row r="137" spans="2:11" hidden="1">
      <c r="F137" s="145" t="s">
        <v>228</v>
      </c>
      <c r="G137" s="146"/>
      <c r="H137" s="154"/>
      <c r="I137" s="154"/>
      <c r="J137" s="155"/>
    </row>
    <row r="138" spans="2:11" hidden="1">
      <c r="F138" s="145" t="s">
        <v>229</v>
      </c>
      <c r="G138" s="146"/>
      <c r="H138" s="156"/>
      <c r="I138" s="156"/>
      <c r="J138" s="157"/>
    </row>
    <row r="139" spans="2:11" hidden="1">
      <c r="F139" s="145" t="s">
        <v>230</v>
      </c>
      <c r="G139" s="146"/>
      <c r="H139" s="156"/>
      <c r="I139" s="156"/>
      <c r="J139" s="157"/>
    </row>
    <row r="140" spans="2:11" hidden="1">
      <c r="F140" s="145" t="s">
        <v>231</v>
      </c>
      <c r="G140" s="146"/>
      <c r="H140" s="156"/>
      <c r="I140" s="156"/>
      <c r="J140" s="157"/>
    </row>
    <row r="141" spans="2:11" hidden="1">
      <c r="F141" s="145" t="s">
        <v>232</v>
      </c>
      <c r="G141" s="146"/>
      <c r="H141" s="154"/>
      <c r="I141" s="154"/>
      <c r="J141" s="155"/>
    </row>
    <row r="142" spans="2:11" hidden="1">
      <c r="F142" s="145" t="s">
        <v>233</v>
      </c>
      <c r="G142" s="146"/>
      <c r="H142" s="154"/>
      <c r="I142" s="154"/>
      <c r="J142" s="155"/>
    </row>
    <row r="143" spans="2:11" hidden="1">
      <c r="F143" s="145" t="s">
        <v>234</v>
      </c>
      <c r="G143" s="146"/>
      <c r="H143" s="156"/>
      <c r="I143" s="156"/>
      <c r="J143" s="157"/>
    </row>
    <row r="144" spans="2:11" ht="13.5" hidden="1" thickBot="1">
      <c r="F144" s="169" t="s">
        <v>235</v>
      </c>
      <c r="G144" s="170"/>
      <c r="H144" s="171"/>
      <c r="I144" s="171"/>
      <c r="J144" s="172"/>
    </row>
    <row r="145" spans="2:10" ht="3.75" hidden="1" customHeight="1" thickTop="1">
      <c r="B145" s="2" t="s">
        <v>236</v>
      </c>
      <c r="F145" s="165"/>
      <c r="G145" s="165"/>
      <c r="H145" s="165"/>
      <c r="I145" s="165"/>
      <c r="J145" s="165"/>
    </row>
    <row r="146" spans="2:10" hidden="1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rintOptions horizontalCentered="1"/>
  <pageMargins left="0.55118110236220474" right="0.55118110236220474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ПОЧТА</cp:lastModifiedBy>
  <dcterms:created xsi:type="dcterms:W3CDTF">2011-04-05T12:25:02Z</dcterms:created>
  <dcterms:modified xsi:type="dcterms:W3CDTF">2022-06-23T08:16:49Z</dcterms:modified>
</cp:coreProperties>
</file>